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am\Desktop\サムライ\"/>
    </mc:Choice>
  </mc:AlternateContent>
  <xr:revisionPtr revIDLastSave="0" documentId="13_ncr:1_{86236909-76B3-4B4C-AE87-9F67B67F5163}" xr6:coauthVersionLast="43" xr6:coauthVersionMax="43" xr10:uidLastSave="{00000000-0000-0000-0000-000000000000}"/>
  <bookViews>
    <workbookView xWindow="-108" yWindow="-108" windowWidth="23256" windowHeight="12576" activeTab="1" xr2:uid="{7DEB1BC9-0F11-4F00-A49A-841CDDF569B4}"/>
  </bookViews>
  <sheets>
    <sheet name="Sheet1" sheetId="1" r:id="rId1"/>
    <sheet name="Sheet1 (2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H57" i="2"/>
  <c r="G57" i="2"/>
  <c r="F57" i="2"/>
  <c r="E57" i="2"/>
  <c r="D57" i="2"/>
  <c r="H51" i="2"/>
  <c r="G51" i="2"/>
  <c r="F51" i="2"/>
  <c r="E51" i="2"/>
  <c r="D51" i="2"/>
  <c r="H47" i="2"/>
  <c r="H59" i="2" s="1"/>
  <c r="G47" i="2"/>
  <c r="G59" i="2" s="1"/>
  <c r="F47" i="2"/>
  <c r="E47" i="2"/>
  <c r="E59" i="2" s="1"/>
  <c r="E60" i="2" s="1"/>
  <c r="D47" i="2"/>
  <c r="D59" i="2" s="1"/>
  <c r="F38" i="2"/>
  <c r="F60" i="2" s="1"/>
  <c r="E38" i="2"/>
  <c r="H36" i="2"/>
  <c r="H38" i="2" s="1"/>
  <c r="G36" i="2"/>
  <c r="G38" i="2" s="1"/>
  <c r="F36" i="2"/>
  <c r="E36" i="2"/>
  <c r="D36" i="2"/>
  <c r="D38" i="2" s="1"/>
  <c r="H30" i="2"/>
  <c r="D30" i="2"/>
  <c r="H28" i="2"/>
  <c r="E28" i="2"/>
  <c r="E30" i="2" s="1"/>
  <c r="D28" i="2"/>
  <c r="H25" i="2"/>
  <c r="G25" i="2"/>
  <c r="F25" i="2"/>
  <c r="E25" i="2"/>
  <c r="D25" i="2"/>
  <c r="H14" i="2"/>
  <c r="G14" i="2"/>
  <c r="G11" i="2" s="1"/>
  <c r="F14" i="2"/>
  <c r="F11" i="2" s="1"/>
  <c r="E14" i="2"/>
  <c r="D14" i="2"/>
  <c r="H11" i="2"/>
  <c r="E11" i="2"/>
  <c r="D11" i="2"/>
  <c r="D13" i="1"/>
  <c r="D10" i="1" s="1"/>
  <c r="D46" i="1"/>
  <c r="D58" i="1" s="1"/>
  <c r="D24" i="1"/>
  <c r="D56" i="1"/>
  <c r="D50" i="1"/>
  <c r="D35" i="1"/>
  <c r="D37" i="1" s="1"/>
  <c r="D59" i="1" l="1"/>
  <c r="G60" i="2"/>
  <c r="D60" i="2"/>
  <c r="H60" i="2"/>
  <c r="F28" i="2"/>
  <c r="F30" i="2" s="1"/>
  <c r="G28" i="2"/>
  <c r="G30" i="2" s="1"/>
  <c r="D27" i="1"/>
  <c r="D29" i="1" s="1"/>
</calcChain>
</file>

<file path=xl/sharedStrings.xml><?xml version="1.0" encoding="utf-8"?>
<sst xmlns="http://schemas.openxmlformats.org/spreadsheetml/2006/main" count="130" uniqueCount="73">
  <si>
    <t>自分</t>
    <rPh sb="0" eb="2">
      <t>ジブン</t>
    </rPh>
    <phoneticPr fontId="1"/>
  </si>
  <si>
    <t>夫</t>
    <rPh sb="0" eb="1">
      <t>オット</t>
    </rPh>
    <phoneticPr fontId="1"/>
  </si>
  <si>
    <t>長女</t>
    <rPh sb="0" eb="2">
      <t>チョウジョ</t>
    </rPh>
    <phoneticPr fontId="1"/>
  </si>
  <si>
    <t>【売上】</t>
    <rPh sb="1" eb="3">
      <t>ウリアゲ</t>
    </rPh>
    <phoneticPr fontId="1"/>
  </si>
  <si>
    <t>合計</t>
    <rPh sb="0" eb="2">
      <t>ゴウケイ</t>
    </rPh>
    <phoneticPr fontId="1"/>
  </si>
  <si>
    <t>仕入れ高</t>
    <rPh sb="0" eb="2">
      <t>シイ</t>
    </rPh>
    <rPh sb="3" eb="4">
      <t>ダカ</t>
    </rPh>
    <phoneticPr fontId="1"/>
  </si>
  <si>
    <t>粗利</t>
    <rPh sb="0" eb="2">
      <t>アラリ</t>
    </rPh>
    <phoneticPr fontId="1"/>
  </si>
  <si>
    <t>【経費】</t>
    <rPh sb="1" eb="3">
      <t>ケイヒ</t>
    </rPh>
    <phoneticPr fontId="1"/>
  </si>
  <si>
    <t>水道光熱費</t>
    <rPh sb="0" eb="2">
      <t>スイドウ</t>
    </rPh>
    <rPh sb="2" eb="5">
      <t>コウネツヒ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</si>
  <si>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</si>
  <si>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旅費交通費</t>
    <rPh sb="0" eb="2">
      <t>リョヒ</t>
    </rPh>
    <rPh sb="2" eb="5">
      <t>コウツウヒ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</si>
  <si>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</si>
  <si>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</si>
  <si>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保険費</t>
    <rPh sb="0" eb="2">
      <t>ホケン</t>
    </rPh>
    <rPh sb="2" eb="3">
      <t>ヒ</t>
    </rPh>
    <phoneticPr fontId="1"/>
  </si>
  <si>
    <t>その他経費</t>
    <rPh sb="2" eb="3">
      <t>タ</t>
    </rPh>
    <rPh sb="3" eb="5">
      <t>ケイヒ</t>
    </rPh>
    <phoneticPr fontId="1"/>
  </si>
  <si>
    <t>税引前利益</t>
    <rPh sb="0" eb="5">
      <t>ゼイビキマエリエキ</t>
    </rPh>
    <phoneticPr fontId="1"/>
  </si>
  <si>
    <t>法人税等</t>
    <rPh sb="0" eb="2">
      <t>ホウジン</t>
    </rPh>
    <rPh sb="2" eb="3">
      <t>ゼイ</t>
    </rPh>
    <rPh sb="3" eb="4">
      <t>トウ</t>
    </rPh>
    <phoneticPr fontId="1"/>
  </si>
  <si>
    <t>税引後利益</t>
    <rPh sb="0" eb="2">
      <t>ゼイビ</t>
    </rPh>
    <rPh sb="2" eb="3">
      <t>アト</t>
    </rPh>
    <rPh sb="3" eb="5">
      <t>リエキ</t>
    </rPh>
    <phoneticPr fontId="1"/>
  </si>
  <si>
    <t>役員給与</t>
    <rPh sb="0" eb="2">
      <t>ヤクイン</t>
    </rPh>
    <rPh sb="2" eb="4">
      <t>キュウヨ</t>
    </rPh>
    <phoneticPr fontId="1"/>
  </si>
  <si>
    <t>その他収入</t>
    <rPh sb="2" eb="3">
      <t>タ</t>
    </rPh>
    <rPh sb="3" eb="5">
      <t>シュウニュウ</t>
    </rPh>
    <phoneticPr fontId="1"/>
  </si>
  <si>
    <t>【生活費】</t>
    <rPh sb="1" eb="4">
      <t>セイカツヒ</t>
    </rPh>
    <phoneticPr fontId="1"/>
  </si>
  <si>
    <t>水道光熱費</t>
    <rPh sb="0" eb="5">
      <t>スイドウコウネツヒ</t>
    </rPh>
    <phoneticPr fontId="1"/>
  </si>
  <si>
    <t>電話・ネット</t>
    <rPh sb="0" eb="2">
      <t>デンワ</t>
    </rPh>
    <phoneticPr fontId="1"/>
  </si>
  <si>
    <t>生命保険</t>
    <rPh sb="0" eb="2">
      <t>セイメイ</t>
    </rPh>
    <rPh sb="2" eb="4">
      <t>ホケン</t>
    </rPh>
    <phoneticPr fontId="1"/>
  </si>
  <si>
    <t>固定資産税</t>
    <rPh sb="0" eb="5">
      <t>コテイシサンゼイ</t>
    </rPh>
    <phoneticPr fontId="1"/>
  </si>
  <si>
    <t>食費・日用品</t>
    <rPh sb="0" eb="2">
      <t>ショクヒ</t>
    </rPh>
    <rPh sb="3" eb="6">
      <t>ニチヨウヒン</t>
    </rPh>
    <phoneticPr fontId="1"/>
  </si>
  <si>
    <t>小計</t>
    <rPh sb="0" eb="2">
      <t>ショウケイ</t>
    </rPh>
    <phoneticPr fontId="1"/>
  </si>
  <si>
    <t>【将来投資】</t>
    <rPh sb="1" eb="3">
      <t>ショウライ</t>
    </rPh>
    <rPh sb="3" eb="5">
      <t>トウシ</t>
    </rPh>
    <phoneticPr fontId="1"/>
  </si>
  <si>
    <t>住宅ローン返済</t>
    <rPh sb="0" eb="2">
      <t>ジュウタク</t>
    </rPh>
    <rPh sb="5" eb="7">
      <t>ヘンサイ</t>
    </rPh>
    <phoneticPr fontId="1"/>
  </si>
  <si>
    <t>学費</t>
    <rPh sb="0" eb="2">
      <t>ガクヒ</t>
    </rPh>
    <phoneticPr fontId="1"/>
  </si>
  <si>
    <t>【税金】</t>
    <rPh sb="1" eb="3">
      <t>ゼイキン</t>
    </rPh>
    <phoneticPr fontId="1"/>
  </si>
  <si>
    <t>源泉所得税</t>
    <rPh sb="0" eb="5">
      <t>ゲンセンショトクゼイ</t>
    </rPh>
    <phoneticPr fontId="1"/>
  </si>
  <si>
    <t>住民税</t>
    <rPh sb="0" eb="3">
      <t>ジュウミンゼイ</t>
    </rPh>
    <phoneticPr fontId="1"/>
  </si>
  <si>
    <t>健康保険</t>
    <rPh sb="0" eb="2">
      <t>ケンコウ</t>
    </rPh>
    <rPh sb="2" eb="4">
      <t>ホケン</t>
    </rPh>
    <phoneticPr fontId="1"/>
  </si>
  <si>
    <t>国民年金</t>
    <rPh sb="0" eb="2">
      <t>コクミン</t>
    </rPh>
    <rPh sb="2" eb="4">
      <t>ネンキン</t>
    </rPh>
    <phoneticPr fontId="1"/>
  </si>
  <si>
    <t>貯金額</t>
    <rPh sb="0" eb="2">
      <t>チョキン</t>
    </rPh>
    <rPh sb="2" eb="3">
      <t>ガク</t>
    </rPh>
    <phoneticPr fontId="1"/>
  </si>
  <si>
    <t>家賃</t>
    <rPh sb="0" eb="2">
      <t>ヤチン</t>
    </rPh>
    <phoneticPr fontId="1"/>
  </si>
  <si>
    <t>家計の収入合計</t>
    <rPh sb="0" eb="2">
      <t>カケイ</t>
    </rPh>
    <rPh sb="3" eb="5">
      <t>シュウニュウ</t>
    </rPh>
    <rPh sb="5" eb="7">
      <t>ゴウケイ</t>
    </rPh>
    <phoneticPr fontId="1"/>
  </si>
  <si>
    <t>自分の収入小計</t>
    <rPh sb="0" eb="2">
      <t>ジブン</t>
    </rPh>
    <rPh sb="3" eb="5">
      <t>シュウニュウ</t>
    </rPh>
    <rPh sb="5" eb="7">
      <t>ショウケイ</t>
    </rPh>
    <phoneticPr fontId="1"/>
  </si>
  <si>
    <t>家族の収入</t>
    <rPh sb="0" eb="2">
      <t>カゾク</t>
    </rPh>
    <rPh sb="3" eb="5">
      <t>シュウニュウ</t>
    </rPh>
    <phoneticPr fontId="1"/>
  </si>
  <si>
    <t>家計の支出合計</t>
    <rPh sb="0" eb="2">
      <t>カケイ</t>
    </rPh>
    <rPh sb="3" eb="5">
      <t>シシュツ</t>
    </rPh>
    <rPh sb="5" eb="7">
      <t>ゴウケイ</t>
    </rPh>
    <phoneticPr fontId="1"/>
  </si>
  <si>
    <t>事業</t>
    <rPh sb="0" eb="2">
      <t>ジギョウ</t>
    </rPh>
    <phoneticPr fontId="1"/>
  </si>
  <si>
    <t>【収入】</t>
    <rPh sb="1" eb="3">
      <t>シュウニュウ</t>
    </rPh>
    <phoneticPr fontId="1"/>
  </si>
  <si>
    <t>2023</t>
    <phoneticPr fontId="1"/>
  </si>
  <si>
    <t>家計</t>
    <rPh sb="0" eb="2">
      <t>カケイ</t>
    </rPh>
    <phoneticPr fontId="1"/>
  </si>
  <si>
    <t>家計収支</t>
    <rPh sb="0" eb="2">
      <t>カケイ</t>
    </rPh>
    <rPh sb="2" eb="4">
      <t>シュウシ</t>
    </rPh>
    <phoneticPr fontId="1"/>
  </si>
  <si>
    <t>自分の遊興費</t>
    <rPh sb="0" eb="2">
      <t>ジブン</t>
    </rPh>
    <rPh sb="3" eb="6">
      <t>ユウキョウヒ</t>
    </rPh>
    <phoneticPr fontId="1"/>
  </si>
  <si>
    <t>2022</t>
    <phoneticPr fontId="1"/>
  </si>
  <si>
    <t>月収35万</t>
    <rPh sb="0" eb="2">
      <t>ゲッシュウ</t>
    </rPh>
    <rPh sb="4" eb="5">
      <t>マン</t>
    </rPh>
    <phoneticPr fontId="1"/>
  </si>
  <si>
    <t>月収30万</t>
    <rPh sb="0" eb="2">
      <t>ゲッシュウ</t>
    </rPh>
    <rPh sb="4" eb="5">
      <t>マン</t>
    </rPh>
    <phoneticPr fontId="1"/>
  </si>
  <si>
    <t>月収25万</t>
    <rPh sb="0" eb="2">
      <t>ゲッシュウ</t>
    </rPh>
    <rPh sb="4" eb="5">
      <t>マン</t>
    </rPh>
    <phoneticPr fontId="1"/>
  </si>
  <si>
    <t>月収22万</t>
    <rPh sb="0" eb="2">
      <t>ゲッシュウ</t>
    </rPh>
    <rPh sb="4" eb="5">
      <t>マン</t>
    </rPh>
    <phoneticPr fontId="1"/>
  </si>
  <si>
    <t>月収20万</t>
    <rPh sb="0" eb="2">
      <t>ゲッシュウ</t>
    </rPh>
    <rPh sb="4" eb="5">
      <t>マン</t>
    </rPh>
    <phoneticPr fontId="1"/>
  </si>
  <si>
    <t>←①ひとつの基準としてここからスタート、下に行く。</t>
    <rPh sb="6" eb="8">
      <t>キジュン</t>
    </rPh>
    <rPh sb="20" eb="21">
      <t>シタ</t>
    </rPh>
    <rPh sb="22" eb="23">
      <t>イ</t>
    </rPh>
    <phoneticPr fontId="1"/>
  </si>
  <si>
    <t>←④役員給与÷0.4で計算</t>
    <rPh sb="2" eb="4">
      <t>ヤクイン</t>
    </rPh>
    <rPh sb="4" eb="6">
      <t>キュウヨ</t>
    </rPh>
    <rPh sb="11" eb="13">
      <t>ケイサン</t>
    </rPh>
    <phoneticPr fontId="1"/>
  </si>
  <si>
    <t>←⑤粗利率0.5で計算。月の売上175万となる。</t>
    <rPh sb="2" eb="5">
      <t>アラリリツ</t>
    </rPh>
    <rPh sb="9" eb="11">
      <t>ケイサン</t>
    </rPh>
    <rPh sb="12" eb="13">
      <t>ツキ</t>
    </rPh>
    <rPh sb="14" eb="16">
      <t>ウリアゲ</t>
    </rPh>
    <rPh sb="19" eb="20">
      <t>マン</t>
    </rPh>
    <phoneticPr fontId="1"/>
  </si>
  <si>
    <t>2021</t>
    <phoneticPr fontId="1"/>
  </si>
  <si>
    <t>2020</t>
    <phoneticPr fontId="1"/>
  </si>
  <si>
    <t>2019</t>
    <phoneticPr fontId="1"/>
  </si>
  <si>
    <t>もっと早めに貯めたい場合は、多めに設定。</t>
    <rPh sb="3" eb="4">
      <t>ハヤ</t>
    </rPh>
    <rPh sb="6" eb="7">
      <t>タ</t>
    </rPh>
    <rPh sb="10" eb="12">
      <t>バアイ</t>
    </rPh>
    <rPh sb="14" eb="15">
      <t>オオ</t>
    </rPh>
    <rPh sb="17" eb="19">
      <t>セッテイ</t>
    </rPh>
    <phoneticPr fontId="1"/>
  </si>
  <si>
    <t>ここまでとってもいいという基準。</t>
    <rPh sb="13" eb="15">
      <t>キジュン</t>
    </rPh>
    <phoneticPr fontId="1"/>
  </si>
  <si>
    <t>実際の経費はもっと安いが、目安として。</t>
    <rPh sb="0" eb="2">
      <t>ジッサイ</t>
    </rPh>
    <rPh sb="3" eb="5">
      <t>ケイヒ</t>
    </rPh>
    <rPh sb="9" eb="10">
      <t>ヤス</t>
    </rPh>
    <rPh sb="13" eb="15">
      <t>メヤス</t>
    </rPh>
    <phoneticPr fontId="1"/>
  </si>
  <si>
    <t>その他経費はざっくりでＯＫ。</t>
    <rPh sb="2" eb="3">
      <t>タ</t>
    </rPh>
    <rPh sb="3" eb="5">
      <t>ケイヒ</t>
    </rPh>
    <phoneticPr fontId="1"/>
  </si>
  <si>
    <t>←②試算した貯蓄額125万をクリアしていたら上に戻る。</t>
    <rPh sb="2" eb="4">
      <t>シサン</t>
    </rPh>
    <rPh sb="6" eb="9">
      <t>チョチクガク</t>
    </rPh>
    <rPh sb="12" eb="13">
      <t>マン</t>
    </rPh>
    <rPh sb="22" eb="23">
      <t>ウエ</t>
    </rPh>
    <rPh sb="24" eb="25">
      <t>モド</t>
    </rPh>
    <phoneticPr fontId="1"/>
  </si>
  <si>
    <t>逆算式経営計画シート</t>
    <phoneticPr fontId="1"/>
  </si>
  <si>
    <t>←③役員給与４：その他経費４：利益２</t>
    <rPh sb="2" eb="4">
      <t>ヤクイン</t>
    </rPh>
    <rPh sb="4" eb="6">
      <t>キュウヨ</t>
    </rPh>
    <rPh sb="10" eb="11">
      <t>タ</t>
    </rPh>
    <rPh sb="11" eb="13">
      <t>ケイヒ</t>
    </rPh>
    <rPh sb="15" eb="17">
      <t>リエキ</t>
    </rPh>
    <phoneticPr fontId="1"/>
  </si>
  <si>
    <t>←②人によって減る可能性もあり</t>
    <rPh sb="2" eb="3">
      <t>ヒト</t>
    </rPh>
    <rPh sb="7" eb="8">
      <t>ヘ</t>
    </rPh>
    <rPh sb="9" eb="12">
      <t>カノウセイ</t>
    </rPh>
    <phoneticPr fontId="1"/>
  </si>
  <si>
    <t>←①ここからスタート。下に行く。</t>
    <rPh sb="11" eb="12">
      <t>シタ</t>
    </rPh>
    <rPh sb="13" eb="14">
      <t>イ</t>
    </rPh>
    <phoneticPr fontId="1"/>
  </si>
  <si>
    <t>←③変動あり</t>
    <rPh sb="2" eb="4">
      <t>ヘンドウ</t>
    </rPh>
    <phoneticPr fontId="1"/>
  </si>
  <si>
    <t>←④どこで貯蓄額125万をクリアできるか確認</t>
    <rPh sb="5" eb="8">
      <t>チョチクガク</t>
    </rPh>
    <rPh sb="11" eb="12">
      <t>マン</t>
    </rPh>
    <rPh sb="20" eb="22">
      <t>カクニン</t>
    </rPh>
    <phoneticPr fontId="1"/>
  </si>
  <si>
    <t>←⑤役員給与４：その他経費４：利益２</t>
    <phoneticPr fontId="1"/>
  </si>
  <si>
    <t>←⑥役員給与÷0.4で計算</t>
    <phoneticPr fontId="1"/>
  </si>
  <si>
    <t>←⑦粗利率0.5で計算。月の売上100万となる。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</si>
</sst>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2" xfId="0" quotePrefix="1" applyNumberFormat="1" applyBorder="1" applyAlignment="1">
      <alignment horizontal="right" vertical="center"/>
    </xf>
    <xf numFmtId="0" fontId="0" fillId="0" borderId="3" xfId="0" applyBorder="1">
      <alignment vertical="center"/>
    </xf>
    <xf numFmtId="176" fontId="0" fillId="0" borderId="4" xfId="0" applyNumberFormat="1" applyBorder="1">
      <alignment vertical="center"/>
    </xf>
    <xf numFmtId="0" fontId="2" fillId="0" borderId="3" xfId="0" applyFont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5" xfId="0" applyBorder="1">
      <alignment vertical="center"/>
    </xf>
    <xf numFmtId="176" fontId="0" fillId="2" borderId="6" xfId="0" applyNumberFormat="1" applyFill="1" applyBorder="1">
      <alignment vertical="center"/>
    </xf>
    <xf numFmtId="176" fontId="0" fillId="0" borderId="7" xfId="0" quotePrefix="1" applyNumberFormat="1" applyBorder="1" applyAlignment="1">
      <alignment horizontal="right" vertical="center"/>
    </xf>
    <xf numFmtId="177" fontId="0" fillId="0" borderId="7" xfId="0" quotePrefix="1" applyNumberFormat="1" applyBorder="1" applyAlignment="1">
      <alignment horizontal="right" vertical="center"/>
    </xf>
    <xf numFmtId="177" fontId="0" fillId="0" borderId="2" xfId="0" quotePrefix="1" applyNumberFormat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6" fontId="0" fillId="2" borderId="8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1479-A052-461D-8224-B08D9AD4ADAA}">
  <dimension ref="B1:F60"/>
  <sheetViews>
    <sheetView topLeftCell="A19" zoomScaleNormal="100" workbookViewId="0">
      <selection activeCell="O14" sqref="O14"/>
    </sheetView>
  </sheetViews>
  <sheetFormatPr defaultRowHeight="18" x14ac:dyDescent="0.45"/>
  <cols>
    <col min="3" max="3" width="14.3984375" bestFit="1" customWidth="1"/>
    <col min="4" max="4" width="11" style="1" bestFit="1" customWidth="1"/>
  </cols>
  <sheetData>
    <row r="1" spans="2:6" ht="28.8" x14ac:dyDescent="0.45">
      <c r="B1" s="3" t="s">
        <v>64</v>
      </c>
    </row>
    <row r="3" spans="2:6" x14ac:dyDescent="0.45">
      <c r="C3" s="4"/>
      <c r="D3" s="5" t="s">
        <v>43</v>
      </c>
    </row>
    <row r="4" spans="2:6" x14ac:dyDescent="0.45">
      <c r="C4" s="6" t="s">
        <v>0</v>
      </c>
      <c r="D4" s="7">
        <v>38</v>
      </c>
    </row>
    <row r="5" spans="2:6" x14ac:dyDescent="0.45">
      <c r="C5" s="6" t="s">
        <v>1</v>
      </c>
      <c r="D5" s="7">
        <v>51</v>
      </c>
    </row>
    <row r="6" spans="2:6" x14ac:dyDescent="0.45">
      <c r="C6" s="6" t="s">
        <v>2</v>
      </c>
      <c r="D6" s="7">
        <v>8</v>
      </c>
    </row>
    <row r="7" spans="2:6" x14ac:dyDescent="0.45">
      <c r="C7" s="6"/>
      <c r="D7" s="7"/>
    </row>
    <row r="8" spans="2:6" x14ac:dyDescent="0.45">
      <c r="C8" s="8" t="s">
        <v>41</v>
      </c>
      <c r="D8" s="7"/>
    </row>
    <row r="9" spans="2:6" x14ac:dyDescent="0.45">
      <c r="C9" s="6" t="s">
        <v>3</v>
      </c>
      <c r="D9" s="7"/>
    </row>
    <row r="10" spans="2:6" x14ac:dyDescent="0.45">
      <c r="C10" s="6" t="s">
        <v>4</v>
      </c>
      <c r="D10" s="9">
        <f>+D13/0.5</f>
        <v>21000000</v>
      </c>
      <c r="F10" t="s">
        <v>55</v>
      </c>
    </row>
    <row r="11" spans="2:6" x14ac:dyDescent="0.45">
      <c r="C11" s="6"/>
      <c r="D11" s="7"/>
    </row>
    <row r="12" spans="2:6" x14ac:dyDescent="0.45">
      <c r="C12" s="6" t="s">
        <v>5</v>
      </c>
      <c r="D12" s="7">
        <v>10500000</v>
      </c>
    </row>
    <row r="13" spans="2:6" x14ac:dyDescent="0.45">
      <c r="C13" s="6" t="s">
        <v>6</v>
      </c>
      <c r="D13" s="7">
        <f>+D16/0.4</f>
        <v>10500000</v>
      </c>
      <c r="F13" t="s">
        <v>54</v>
      </c>
    </row>
    <row r="14" spans="2:6" x14ac:dyDescent="0.45">
      <c r="C14" s="6"/>
      <c r="D14" s="7"/>
    </row>
    <row r="15" spans="2:6" x14ac:dyDescent="0.45">
      <c r="C15" s="6" t="s">
        <v>7</v>
      </c>
      <c r="D15" s="7"/>
    </row>
    <row r="16" spans="2:6" x14ac:dyDescent="0.45">
      <c r="C16" s="6" t="s">
        <v>18</v>
      </c>
      <c r="D16" s="9">
        <v>4200000</v>
      </c>
      <c r="F16" t="s">
        <v>65</v>
      </c>
    </row>
    <row r="17" spans="3:6" x14ac:dyDescent="0.45">
      <c r="C17" s="6" t="s">
        <v>8</v>
      </c>
      <c r="D17" s="7">
        <v>120000</v>
      </c>
      <c r="F17" t="s">
        <v>61</v>
      </c>
    </row>
    <row r="18" spans="3:6" x14ac:dyDescent="0.45">
      <c r="C18" s="6" t="s">
        <v>9</v>
      </c>
      <c r="D18" s="7">
        <v>24000</v>
      </c>
      <c r="F18" t="s">
        <v>60</v>
      </c>
    </row>
    <row r="19" spans="3:6" x14ac:dyDescent="0.45">
      <c r="C19" s="6" t="s">
        <v>10</v>
      </c>
      <c r="D19" s="7">
        <v>300000</v>
      </c>
      <c r="F19" t="s">
        <v>62</v>
      </c>
    </row>
    <row r="20" spans="3:6" x14ac:dyDescent="0.45">
      <c r="C20" s="6" t="s">
        <v>11</v>
      </c>
      <c r="D20" s="7">
        <v>35000</v>
      </c>
    </row>
    <row r="21" spans="3:6" x14ac:dyDescent="0.45">
      <c r="C21" s="6" t="s">
        <v>12</v>
      </c>
      <c r="D21" s="7">
        <v>12000</v>
      </c>
    </row>
    <row r="22" spans="3:6" x14ac:dyDescent="0.45">
      <c r="C22" s="6" t="s">
        <v>13</v>
      </c>
      <c r="D22" s="7">
        <v>50000</v>
      </c>
    </row>
    <row r="23" spans="3:6" x14ac:dyDescent="0.45">
      <c r="C23" s="6" t="s">
        <v>14</v>
      </c>
      <c r="D23" s="7">
        <v>360000</v>
      </c>
    </row>
    <row r="24" spans="3:6" x14ac:dyDescent="0.45">
      <c r="C24" s="6" t="s">
        <v>4</v>
      </c>
      <c r="D24" s="7">
        <f>SUM(D16:D23)</f>
        <v>5101000</v>
      </c>
    </row>
    <row r="25" spans="3:6" x14ac:dyDescent="0.45">
      <c r="C25" s="6"/>
      <c r="D25" s="7"/>
    </row>
    <row r="26" spans="3:6" x14ac:dyDescent="0.45">
      <c r="C26" s="6"/>
      <c r="D26" s="7"/>
    </row>
    <row r="27" spans="3:6" x14ac:dyDescent="0.45">
      <c r="C27" s="6" t="s">
        <v>15</v>
      </c>
      <c r="D27" s="7">
        <f>+D13-D24</f>
        <v>5399000</v>
      </c>
    </row>
    <row r="28" spans="3:6" x14ac:dyDescent="0.45">
      <c r="C28" s="6" t="s">
        <v>16</v>
      </c>
      <c r="D28" s="7">
        <v>1250000</v>
      </c>
    </row>
    <row r="29" spans="3:6" x14ac:dyDescent="0.45">
      <c r="C29" s="6" t="s">
        <v>17</v>
      </c>
      <c r="D29" s="7">
        <f>+D27-D28</f>
        <v>4149000</v>
      </c>
    </row>
    <row r="30" spans="3:6" x14ac:dyDescent="0.45">
      <c r="C30" s="6"/>
      <c r="D30" s="7"/>
    </row>
    <row r="31" spans="3:6" x14ac:dyDescent="0.45">
      <c r="C31" s="8" t="s">
        <v>44</v>
      </c>
      <c r="D31" s="7"/>
    </row>
    <row r="32" spans="3:6" x14ac:dyDescent="0.45">
      <c r="C32" s="6" t="s">
        <v>42</v>
      </c>
      <c r="D32" s="7" t="s">
        <v>48</v>
      </c>
      <c r="F32" t="s">
        <v>53</v>
      </c>
    </row>
    <row r="33" spans="3:4" x14ac:dyDescent="0.45">
      <c r="C33" s="6" t="s">
        <v>18</v>
      </c>
      <c r="D33" s="9">
        <v>4200000</v>
      </c>
    </row>
    <row r="34" spans="3:4" x14ac:dyDescent="0.45">
      <c r="C34" s="6" t="s">
        <v>19</v>
      </c>
      <c r="D34" s="7">
        <v>100000</v>
      </c>
    </row>
    <row r="35" spans="3:4" x14ac:dyDescent="0.45">
      <c r="C35" s="6" t="s">
        <v>38</v>
      </c>
      <c r="D35" s="7">
        <f>SUM(D33:D34)</f>
        <v>4300000</v>
      </c>
    </row>
    <row r="36" spans="3:4" x14ac:dyDescent="0.45">
      <c r="C36" s="6" t="s">
        <v>39</v>
      </c>
      <c r="D36" s="7">
        <v>5000000</v>
      </c>
    </row>
    <row r="37" spans="3:4" x14ac:dyDescent="0.45">
      <c r="C37" s="6" t="s">
        <v>37</v>
      </c>
      <c r="D37" s="7">
        <f>+D35+D36</f>
        <v>9300000</v>
      </c>
    </row>
    <row r="38" spans="3:4" x14ac:dyDescent="0.45">
      <c r="C38" s="6" t="s">
        <v>20</v>
      </c>
      <c r="D38" s="7"/>
    </row>
    <row r="39" spans="3:4" x14ac:dyDescent="0.45">
      <c r="C39" s="6" t="s">
        <v>36</v>
      </c>
      <c r="D39" s="7">
        <v>1200000</v>
      </c>
    </row>
    <row r="40" spans="3:4" x14ac:dyDescent="0.45">
      <c r="C40" s="6" t="s">
        <v>21</v>
      </c>
      <c r="D40" s="7">
        <v>180000</v>
      </c>
    </row>
    <row r="41" spans="3:4" x14ac:dyDescent="0.45">
      <c r="C41" s="6" t="s">
        <v>22</v>
      </c>
      <c r="D41" s="7">
        <v>120000</v>
      </c>
    </row>
    <row r="42" spans="3:4" x14ac:dyDescent="0.45">
      <c r="C42" s="6" t="s">
        <v>23</v>
      </c>
      <c r="D42" s="7">
        <v>240000</v>
      </c>
    </row>
    <row r="43" spans="3:4" x14ac:dyDescent="0.45">
      <c r="C43" s="6" t="s">
        <v>24</v>
      </c>
      <c r="D43" s="7">
        <v>100000</v>
      </c>
    </row>
    <row r="44" spans="3:4" x14ac:dyDescent="0.45">
      <c r="C44" s="6" t="s">
        <v>25</v>
      </c>
      <c r="D44" s="7">
        <v>2400000</v>
      </c>
    </row>
    <row r="45" spans="3:4" x14ac:dyDescent="0.45">
      <c r="C45" s="6" t="s">
        <v>46</v>
      </c>
      <c r="D45" s="7">
        <v>360000</v>
      </c>
    </row>
    <row r="46" spans="3:4" x14ac:dyDescent="0.45">
      <c r="C46" s="6" t="s">
        <v>26</v>
      </c>
      <c r="D46" s="7">
        <f>SUM(D39:D45)</f>
        <v>4600000</v>
      </c>
    </row>
    <row r="47" spans="3:4" x14ac:dyDescent="0.45">
      <c r="C47" s="6" t="s">
        <v>27</v>
      </c>
      <c r="D47" s="7"/>
    </row>
    <row r="48" spans="3:4" x14ac:dyDescent="0.45">
      <c r="C48" s="6" t="s">
        <v>28</v>
      </c>
      <c r="D48" s="7">
        <v>720000</v>
      </c>
    </row>
    <row r="49" spans="3:6" x14ac:dyDescent="0.45">
      <c r="C49" s="6" t="s">
        <v>29</v>
      </c>
      <c r="D49" s="7">
        <v>600000</v>
      </c>
    </row>
    <row r="50" spans="3:6" x14ac:dyDescent="0.45">
      <c r="C50" s="6" t="s">
        <v>26</v>
      </c>
      <c r="D50" s="7">
        <f>SUM(D48:D49)</f>
        <v>1320000</v>
      </c>
    </row>
    <row r="51" spans="3:6" x14ac:dyDescent="0.45">
      <c r="C51" s="6" t="s">
        <v>30</v>
      </c>
      <c r="D51" s="7"/>
    </row>
    <row r="52" spans="3:6" x14ac:dyDescent="0.45">
      <c r="C52" s="6" t="s">
        <v>31</v>
      </c>
      <c r="D52" s="7">
        <v>300000</v>
      </c>
    </row>
    <row r="53" spans="3:6" x14ac:dyDescent="0.45">
      <c r="C53" s="6" t="s">
        <v>32</v>
      </c>
      <c r="D53" s="7">
        <v>200000</v>
      </c>
    </row>
    <row r="54" spans="3:6" x14ac:dyDescent="0.45">
      <c r="C54" s="6" t="s">
        <v>33</v>
      </c>
      <c r="D54" s="7">
        <v>240000</v>
      </c>
    </row>
    <row r="55" spans="3:6" x14ac:dyDescent="0.45">
      <c r="C55" s="6" t="s">
        <v>34</v>
      </c>
      <c r="D55" s="7">
        <v>360000</v>
      </c>
    </row>
    <row r="56" spans="3:6" x14ac:dyDescent="0.45">
      <c r="C56" s="6" t="s">
        <v>26</v>
      </c>
      <c r="D56" s="7">
        <f>SUM(D52:D55)</f>
        <v>1100000</v>
      </c>
    </row>
    <row r="57" spans="3:6" x14ac:dyDescent="0.45">
      <c r="C57" s="6"/>
      <c r="D57" s="7"/>
    </row>
    <row r="58" spans="3:6" x14ac:dyDescent="0.45">
      <c r="C58" s="6" t="s">
        <v>40</v>
      </c>
      <c r="D58" s="7">
        <f>+D46+D50+D56</f>
        <v>7020000</v>
      </c>
    </row>
    <row r="59" spans="3:6" x14ac:dyDescent="0.45">
      <c r="C59" s="6" t="s">
        <v>45</v>
      </c>
      <c r="D59" s="7">
        <f>+D37-D58</f>
        <v>2280000</v>
      </c>
      <c r="F59" t="s">
        <v>63</v>
      </c>
    </row>
    <row r="60" spans="3:6" x14ac:dyDescent="0.45">
      <c r="C60" s="10" t="s">
        <v>35</v>
      </c>
      <c r="D60" s="11">
        <v>2000000</v>
      </c>
      <c r="F60" t="s">
        <v>59</v>
      </c>
    </row>
  </sheetData>
  <phoneticPr fontId="1"/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E2930-767D-4DE0-8548-754D227962B5}">
  <dimension ref="B1:I61"/>
  <sheetViews>
    <sheetView tabSelected="1" topLeftCell="A31" zoomScaleNormal="100" workbookViewId="0">
      <selection activeCell="M5" sqref="M5"/>
    </sheetView>
  </sheetViews>
  <sheetFormatPr defaultRowHeight="18" x14ac:dyDescent="0.45"/>
  <cols>
    <col min="3" max="3" width="14.3984375" bestFit="1" customWidth="1"/>
    <col min="4" max="4" width="11" style="1" bestFit="1" customWidth="1"/>
    <col min="5" max="8" width="11" style="2" bestFit="1" customWidth="1"/>
  </cols>
  <sheetData>
    <row r="1" spans="2:9" ht="28.8" x14ac:dyDescent="0.45">
      <c r="B1" s="3" t="s">
        <v>64</v>
      </c>
    </row>
    <row r="4" spans="2:9" x14ac:dyDescent="0.45">
      <c r="C4" s="4"/>
      <c r="D4" s="12" t="s">
        <v>43</v>
      </c>
      <c r="E4" s="13" t="s">
        <v>47</v>
      </c>
      <c r="F4" s="13" t="s">
        <v>56</v>
      </c>
      <c r="G4" s="13" t="s">
        <v>57</v>
      </c>
      <c r="H4" s="14" t="s">
        <v>58</v>
      </c>
    </row>
    <row r="5" spans="2:9" x14ac:dyDescent="0.45">
      <c r="C5" s="6" t="s">
        <v>0</v>
      </c>
      <c r="D5" s="15">
        <v>38</v>
      </c>
      <c r="E5" s="16">
        <v>37</v>
      </c>
      <c r="F5" s="16">
        <v>36</v>
      </c>
      <c r="G5" s="16">
        <v>35</v>
      </c>
      <c r="H5" s="17">
        <v>34</v>
      </c>
    </row>
    <row r="6" spans="2:9" x14ac:dyDescent="0.45">
      <c r="C6" s="6" t="s">
        <v>1</v>
      </c>
      <c r="D6" s="15">
        <v>51</v>
      </c>
      <c r="E6" s="16">
        <v>50</v>
      </c>
      <c r="F6" s="16">
        <v>49</v>
      </c>
      <c r="G6" s="16">
        <v>48</v>
      </c>
      <c r="H6" s="17">
        <v>47</v>
      </c>
    </row>
    <row r="7" spans="2:9" x14ac:dyDescent="0.45">
      <c r="C7" s="6" t="s">
        <v>2</v>
      </c>
      <c r="D7" s="15">
        <v>8</v>
      </c>
      <c r="E7" s="16">
        <v>7</v>
      </c>
      <c r="F7" s="16">
        <v>6</v>
      </c>
      <c r="G7" s="16">
        <v>5</v>
      </c>
      <c r="H7" s="17">
        <v>4</v>
      </c>
    </row>
    <row r="8" spans="2:9" x14ac:dyDescent="0.45">
      <c r="C8" s="6"/>
      <c r="D8" s="15"/>
      <c r="E8" s="16"/>
      <c r="F8" s="16"/>
      <c r="G8" s="16"/>
      <c r="H8" s="17"/>
    </row>
    <row r="9" spans="2:9" x14ac:dyDescent="0.45">
      <c r="C9" s="8" t="s">
        <v>41</v>
      </c>
      <c r="D9" s="15"/>
      <c r="E9" s="16"/>
      <c r="F9" s="16"/>
      <c r="G9" s="16"/>
      <c r="H9" s="17"/>
    </row>
    <row r="10" spans="2:9" x14ac:dyDescent="0.45">
      <c r="C10" s="6" t="s">
        <v>3</v>
      </c>
      <c r="D10" s="15"/>
      <c r="E10" s="16"/>
      <c r="F10" s="16"/>
      <c r="G10" s="16"/>
      <c r="H10" s="17"/>
    </row>
    <row r="11" spans="2:9" x14ac:dyDescent="0.45">
      <c r="C11" s="6" t="s">
        <v>4</v>
      </c>
      <c r="D11" s="15">
        <f>+D14/0.5</f>
        <v>21000000</v>
      </c>
      <c r="E11" s="15">
        <f t="shared" ref="E11:H11" si="0">+E14/0.5</f>
        <v>18000000</v>
      </c>
      <c r="F11" s="15">
        <f t="shared" si="0"/>
        <v>15000000</v>
      </c>
      <c r="G11" s="15">
        <f t="shared" si="0"/>
        <v>13200000</v>
      </c>
      <c r="H11" s="7">
        <f t="shared" si="0"/>
        <v>12000000</v>
      </c>
      <c r="I11" t="s">
        <v>72</v>
      </c>
    </row>
    <row r="12" spans="2:9" x14ac:dyDescent="0.45">
      <c r="C12" s="6"/>
      <c r="D12" s="15"/>
      <c r="E12" s="16"/>
      <c r="F12" s="16"/>
      <c r="G12" s="16"/>
      <c r="H12" s="17"/>
    </row>
    <row r="13" spans="2:9" x14ac:dyDescent="0.45">
      <c r="C13" s="6" t="s">
        <v>5</v>
      </c>
      <c r="D13" s="15">
        <v>10500000</v>
      </c>
      <c r="E13" s="16">
        <v>9000000</v>
      </c>
      <c r="F13" s="16">
        <v>7500000</v>
      </c>
      <c r="G13" s="16">
        <v>6600000</v>
      </c>
      <c r="H13" s="17">
        <v>6000000</v>
      </c>
    </row>
    <row r="14" spans="2:9" x14ac:dyDescent="0.45">
      <c r="C14" s="6" t="s">
        <v>6</v>
      </c>
      <c r="D14" s="15">
        <f>+D17/0.4</f>
        <v>10500000</v>
      </c>
      <c r="E14" s="15">
        <f t="shared" ref="E14:H14" si="1">+E17/0.4</f>
        <v>9000000</v>
      </c>
      <c r="F14" s="15">
        <f t="shared" si="1"/>
        <v>7500000</v>
      </c>
      <c r="G14" s="15">
        <f t="shared" si="1"/>
        <v>6600000</v>
      </c>
      <c r="H14" s="7">
        <f t="shared" si="1"/>
        <v>6000000</v>
      </c>
      <c r="I14" t="s">
        <v>71</v>
      </c>
    </row>
    <row r="15" spans="2:9" x14ac:dyDescent="0.45">
      <c r="C15" s="6"/>
      <c r="D15" s="15"/>
      <c r="E15" s="16"/>
      <c r="F15" s="16"/>
      <c r="G15" s="16"/>
      <c r="H15" s="17"/>
    </row>
    <row r="16" spans="2:9" x14ac:dyDescent="0.45">
      <c r="C16" s="6" t="s">
        <v>7</v>
      </c>
      <c r="D16" s="15"/>
      <c r="E16" s="16"/>
      <c r="F16" s="16"/>
      <c r="G16" s="16"/>
      <c r="H16" s="17"/>
    </row>
    <row r="17" spans="3:9" x14ac:dyDescent="0.45">
      <c r="C17" s="6" t="s">
        <v>18</v>
      </c>
      <c r="D17" s="15">
        <v>4200000</v>
      </c>
      <c r="E17" s="16">
        <v>3600000</v>
      </c>
      <c r="F17" s="16">
        <v>3000000</v>
      </c>
      <c r="G17" s="16">
        <v>2640000</v>
      </c>
      <c r="H17" s="17">
        <v>2400000</v>
      </c>
      <c r="I17" t="s">
        <v>70</v>
      </c>
    </row>
    <row r="18" spans="3:9" x14ac:dyDescent="0.45">
      <c r="C18" s="6" t="s">
        <v>8</v>
      </c>
      <c r="D18" s="15">
        <v>120000</v>
      </c>
      <c r="E18" s="15">
        <v>120000</v>
      </c>
      <c r="F18" s="15">
        <v>120000</v>
      </c>
      <c r="G18" s="15">
        <v>120000</v>
      </c>
      <c r="H18" s="7">
        <v>120000</v>
      </c>
    </row>
    <row r="19" spans="3:9" x14ac:dyDescent="0.45">
      <c r="C19" s="6" t="s">
        <v>9</v>
      </c>
      <c r="D19" s="15">
        <v>24000</v>
      </c>
      <c r="E19" s="15">
        <v>24000</v>
      </c>
      <c r="F19" s="15">
        <v>24000</v>
      </c>
      <c r="G19" s="15">
        <v>24000</v>
      </c>
      <c r="H19" s="7">
        <v>24000</v>
      </c>
    </row>
    <row r="20" spans="3:9" x14ac:dyDescent="0.45">
      <c r="C20" s="6" t="s">
        <v>10</v>
      </c>
      <c r="D20" s="15">
        <v>300000</v>
      </c>
      <c r="E20" s="15">
        <v>300000</v>
      </c>
      <c r="F20" s="15">
        <v>300000</v>
      </c>
      <c r="G20" s="15">
        <v>300000</v>
      </c>
      <c r="H20" s="7">
        <v>300000</v>
      </c>
    </row>
    <row r="21" spans="3:9" x14ac:dyDescent="0.45">
      <c r="C21" s="6" t="s">
        <v>11</v>
      </c>
      <c r="D21" s="15">
        <v>35000</v>
      </c>
      <c r="E21" s="15">
        <v>35000</v>
      </c>
      <c r="F21" s="15">
        <v>35000</v>
      </c>
      <c r="G21" s="15">
        <v>35000</v>
      </c>
      <c r="H21" s="7">
        <v>35000</v>
      </c>
    </row>
    <row r="22" spans="3:9" x14ac:dyDescent="0.45">
      <c r="C22" s="6" t="s">
        <v>12</v>
      </c>
      <c r="D22" s="15">
        <v>12000</v>
      </c>
      <c r="E22" s="15">
        <v>12000</v>
      </c>
      <c r="F22" s="15">
        <v>12000</v>
      </c>
      <c r="G22" s="15">
        <v>12000</v>
      </c>
      <c r="H22" s="7">
        <v>12000</v>
      </c>
    </row>
    <row r="23" spans="3:9" x14ac:dyDescent="0.45">
      <c r="C23" s="6" t="s">
        <v>13</v>
      </c>
      <c r="D23" s="15">
        <v>50000</v>
      </c>
      <c r="E23" s="15">
        <v>50000</v>
      </c>
      <c r="F23" s="15">
        <v>50000</v>
      </c>
      <c r="G23" s="15">
        <v>50000</v>
      </c>
      <c r="H23" s="7">
        <v>50000</v>
      </c>
    </row>
    <row r="24" spans="3:9" x14ac:dyDescent="0.45">
      <c r="C24" s="6" t="s">
        <v>14</v>
      </c>
      <c r="D24" s="15">
        <v>360000</v>
      </c>
      <c r="E24" s="15">
        <v>360000</v>
      </c>
      <c r="F24" s="15">
        <v>360000</v>
      </c>
      <c r="G24" s="15">
        <v>360000</v>
      </c>
      <c r="H24" s="7">
        <v>360000</v>
      </c>
    </row>
    <row r="25" spans="3:9" x14ac:dyDescent="0.45">
      <c r="C25" s="6" t="s">
        <v>4</v>
      </c>
      <c r="D25" s="15">
        <f>SUM(D17:D24)</f>
        <v>5101000</v>
      </c>
      <c r="E25" s="15">
        <f t="shared" ref="E25:H25" si="2">SUM(E17:E24)</f>
        <v>4501000</v>
      </c>
      <c r="F25" s="15">
        <f t="shared" si="2"/>
        <v>3901000</v>
      </c>
      <c r="G25" s="15">
        <f t="shared" si="2"/>
        <v>3541000</v>
      </c>
      <c r="H25" s="7">
        <f t="shared" si="2"/>
        <v>3301000</v>
      </c>
    </row>
    <row r="26" spans="3:9" x14ac:dyDescent="0.45">
      <c r="C26" s="6"/>
      <c r="D26" s="15"/>
      <c r="E26" s="16"/>
      <c r="F26" s="16"/>
      <c r="G26" s="16"/>
      <c r="H26" s="17"/>
    </row>
    <row r="27" spans="3:9" x14ac:dyDescent="0.45">
      <c r="C27" s="6"/>
      <c r="D27" s="15"/>
      <c r="E27" s="16"/>
      <c r="F27" s="16"/>
      <c r="G27" s="16"/>
      <c r="H27" s="17"/>
    </row>
    <row r="28" spans="3:9" x14ac:dyDescent="0.45">
      <c r="C28" s="6" t="s">
        <v>15</v>
      </c>
      <c r="D28" s="15">
        <f>+D14-D25</f>
        <v>5399000</v>
      </c>
      <c r="E28" s="15">
        <f t="shared" ref="E28:H28" si="3">+E14-E25</f>
        <v>4499000</v>
      </c>
      <c r="F28" s="15">
        <f t="shared" si="3"/>
        <v>3599000</v>
      </c>
      <c r="G28" s="15">
        <f t="shared" si="3"/>
        <v>3059000</v>
      </c>
      <c r="H28" s="7">
        <f t="shared" si="3"/>
        <v>2699000</v>
      </c>
    </row>
    <row r="29" spans="3:9" x14ac:dyDescent="0.45">
      <c r="C29" s="6" t="s">
        <v>16</v>
      </c>
      <c r="D29" s="15">
        <v>1250000</v>
      </c>
      <c r="E29" s="16">
        <v>1250000</v>
      </c>
      <c r="F29" s="16">
        <v>830000</v>
      </c>
      <c r="G29" s="16">
        <v>830000</v>
      </c>
      <c r="H29" s="17">
        <v>800000</v>
      </c>
    </row>
    <row r="30" spans="3:9" x14ac:dyDescent="0.45">
      <c r="C30" s="6" t="s">
        <v>17</v>
      </c>
      <c r="D30" s="15">
        <f>+D28-D29</f>
        <v>4149000</v>
      </c>
      <c r="E30" s="15">
        <f t="shared" ref="E30:H30" si="4">+E28-E29</f>
        <v>3249000</v>
      </c>
      <c r="F30" s="15">
        <f t="shared" si="4"/>
        <v>2769000</v>
      </c>
      <c r="G30" s="15">
        <f t="shared" si="4"/>
        <v>2229000</v>
      </c>
      <c r="H30" s="7">
        <f t="shared" si="4"/>
        <v>1899000</v>
      </c>
    </row>
    <row r="31" spans="3:9" x14ac:dyDescent="0.45">
      <c r="C31" s="6"/>
      <c r="D31" s="15"/>
      <c r="E31" s="16"/>
      <c r="F31" s="16"/>
      <c r="G31" s="16"/>
      <c r="H31" s="17"/>
    </row>
    <row r="32" spans="3:9" x14ac:dyDescent="0.45">
      <c r="C32" s="8" t="s">
        <v>44</v>
      </c>
      <c r="D32" s="15"/>
      <c r="E32" s="16"/>
      <c r="F32" s="16"/>
      <c r="G32" s="16"/>
      <c r="H32" s="17"/>
    </row>
    <row r="33" spans="3:9" x14ac:dyDescent="0.45">
      <c r="C33" s="6" t="s">
        <v>42</v>
      </c>
      <c r="D33" s="15" t="s">
        <v>48</v>
      </c>
      <c r="E33" s="15" t="s">
        <v>49</v>
      </c>
      <c r="F33" s="16" t="s">
        <v>50</v>
      </c>
      <c r="G33" s="16" t="s">
        <v>51</v>
      </c>
      <c r="H33" s="17" t="s">
        <v>52</v>
      </c>
      <c r="I33" s="22" t="s">
        <v>67</v>
      </c>
    </row>
    <row r="34" spans="3:9" x14ac:dyDescent="0.45">
      <c r="C34" s="6" t="s">
        <v>18</v>
      </c>
      <c r="D34" s="18">
        <v>4200000</v>
      </c>
      <c r="E34" s="16">
        <v>3600000</v>
      </c>
      <c r="F34" s="16">
        <v>3000000</v>
      </c>
      <c r="G34" s="16">
        <v>2640000</v>
      </c>
      <c r="H34" s="17">
        <v>2400000</v>
      </c>
    </row>
    <row r="35" spans="3:9" x14ac:dyDescent="0.45">
      <c r="C35" s="6" t="s">
        <v>19</v>
      </c>
      <c r="D35" s="15">
        <v>100000</v>
      </c>
      <c r="E35" s="15">
        <v>100000</v>
      </c>
      <c r="F35" s="15">
        <v>100000</v>
      </c>
      <c r="G35" s="15">
        <v>100000</v>
      </c>
      <c r="H35" s="7">
        <v>100000</v>
      </c>
    </row>
    <row r="36" spans="3:9" x14ac:dyDescent="0.45">
      <c r="C36" s="6" t="s">
        <v>38</v>
      </c>
      <c r="D36" s="15">
        <f>SUM(D34:D35)</f>
        <v>4300000</v>
      </c>
      <c r="E36" s="15">
        <f t="shared" ref="E36:H36" si="5">SUM(E34:E35)</f>
        <v>3700000</v>
      </c>
      <c r="F36" s="15">
        <f t="shared" si="5"/>
        <v>3100000</v>
      </c>
      <c r="G36" s="15">
        <f t="shared" si="5"/>
        <v>2740000</v>
      </c>
      <c r="H36" s="7">
        <f t="shared" si="5"/>
        <v>2500000</v>
      </c>
    </row>
    <row r="37" spans="3:9" x14ac:dyDescent="0.45">
      <c r="C37" s="6" t="s">
        <v>39</v>
      </c>
      <c r="D37" s="15">
        <v>5000000</v>
      </c>
      <c r="E37" s="16">
        <v>5200000</v>
      </c>
      <c r="F37" s="16">
        <v>5200000</v>
      </c>
      <c r="G37" s="16">
        <v>5400000</v>
      </c>
      <c r="H37" s="17">
        <v>5400000</v>
      </c>
      <c r="I37" t="s">
        <v>66</v>
      </c>
    </row>
    <row r="38" spans="3:9" x14ac:dyDescent="0.45">
      <c r="C38" s="6" t="s">
        <v>37</v>
      </c>
      <c r="D38" s="15">
        <f>+D36+D37</f>
        <v>9300000</v>
      </c>
      <c r="E38" s="15">
        <f t="shared" ref="E38:H38" si="6">+E36+E37</f>
        <v>8900000</v>
      </c>
      <c r="F38" s="15">
        <f t="shared" si="6"/>
        <v>8300000</v>
      </c>
      <c r="G38" s="15">
        <f t="shared" si="6"/>
        <v>8140000</v>
      </c>
      <c r="H38" s="7">
        <f t="shared" si="6"/>
        <v>7900000</v>
      </c>
    </row>
    <row r="39" spans="3:9" x14ac:dyDescent="0.45">
      <c r="C39" s="6" t="s">
        <v>20</v>
      </c>
      <c r="D39" s="15"/>
      <c r="E39" s="16"/>
      <c r="F39" s="16"/>
      <c r="G39" s="16"/>
      <c r="H39" s="17"/>
    </row>
    <row r="40" spans="3:9" x14ac:dyDescent="0.45">
      <c r="C40" s="6" t="s">
        <v>36</v>
      </c>
      <c r="D40" s="15">
        <v>1200000</v>
      </c>
      <c r="E40" s="15">
        <v>1200000</v>
      </c>
      <c r="F40" s="15">
        <v>1200000</v>
      </c>
      <c r="G40" s="15">
        <v>1200000</v>
      </c>
      <c r="H40" s="7">
        <v>1200000</v>
      </c>
    </row>
    <row r="41" spans="3:9" x14ac:dyDescent="0.45">
      <c r="C41" s="6" t="s">
        <v>21</v>
      </c>
      <c r="D41" s="15">
        <v>180000</v>
      </c>
      <c r="E41" s="15">
        <v>180000</v>
      </c>
      <c r="F41" s="15">
        <v>180000</v>
      </c>
      <c r="G41" s="15">
        <v>180000</v>
      </c>
      <c r="H41" s="7">
        <v>180000</v>
      </c>
    </row>
    <row r="42" spans="3:9" x14ac:dyDescent="0.45">
      <c r="C42" s="6" t="s">
        <v>22</v>
      </c>
      <c r="D42" s="15">
        <v>120000</v>
      </c>
      <c r="E42" s="15">
        <v>120000</v>
      </c>
      <c r="F42" s="15">
        <v>120000</v>
      </c>
      <c r="G42" s="15">
        <v>120000</v>
      </c>
      <c r="H42" s="7">
        <v>120000</v>
      </c>
    </row>
    <row r="43" spans="3:9" x14ac:dyDescent="0.45">
      <c r="C43" s="6" t="s">
        <v>23</v>
      </c>
      <c r="D43" s="15">
        <v>240000</v>
      </c>
      <c r="E43" s="15">
        <v>240000</v>
      </c>
      <c r="F43" s="15">
        <v>240000</v>
      </c>
      <c r="G43" s="15">
        <v>240000</v>
      </c>
      <c r="H43" s="7">
        <v>240000</v>
      </c>
    </row>
    <row r="44" spans="3:9" x14ac:dyDescent="0.45">
      <c r="C44" s="6" t="s">
        <v>24</v>
      </c>
      <c r="D44" s="15">
        <v>100000</v>
      </c>
      <c r="E44" s="15">
        <v>100000</v>
      </c>
      <c r="F44" s="15">
        <v>100000</v>
      </c>
      <c r="G44" s="15">
        <v>100000</v>
      </c>
      <c r="H44" s="7">
        <v>100000</v>
      </c>
    </row>
    <row r="45" spans="3:9" x14ac:dyDescent="0.45">
      <c r="C45" s="6" t="s">
        <v>25</v>
      </c>
      <c r="D45" s="15">
        <v>2400000</v>
      </c>
      <c r="E45" s="15">
        <v>2400000</v>
      </c>
      <c r="F45" s="15">
        <v>2400000</v>
      </c>
      <c r="G45" s="15">
        <v>2400000</v>
      </c>
      <c r="H45" s="7">
        <v>2400000</v>
      </c>
    </row>
    <row r="46" spans="3:9" x14ac:dyDescent="0.45">
      <c r="C46" s="6" t="s">
        <v>46</v>
      </c>
      <c r="D46" s="15">
        <v>360000</v>
      </c>
      <c r="E46" s="15">
        <v>360000</v>
      </c>
      <c r="F46" s="15">
        <v>360000</v>
      </c>
      <c r="G46" s="15">
        <v>360000</v>
      </c>
      <c r="H46" s="7">
        <v>360000</v>
      </c>
    </row>
    <row r="47" spans="3:9" x14ac:dyDescent="0.45">
      <c r="C47" s="6" t="s">
        <v>26</v>
      </c>
      <c r="D47" s="15">
        <f>SUM(D40:D46)</f>
        <v>4600000</v>
      </c>
      <c r="E47" s="15">
        <f t="shared" ref="E47:H47" si="7">SUM(E40:E46)</f>
        <v>4600000</v>
      </c>
      <c r="F47" s="15">
        <f t="shared" si="7"/>
        <v>4600000</v>
      </c>
      <c r="G47" s="15">
        <f t="shared" si="7"/>
        <v>4600000</v>
      </c>
      <c r="H47" s="7">
        <f t="shared" si="7"/>
        <v>4600000</v>
      </c>
    </row>
    <row r="48" spans="3:9" x14ac:dyDescent="0.45">
      <c r="C48" s="6" t="s">
        <v>27</v>
      </c>
      <c r="D48" s="15"/>
      <c r="E48" s="16"/>
      <c r="F48" s="16"/>
      <c r="G48" s="16"/>
      <c r="H48" s="17"/>
    </row>
    <row r="49" spans="3:9" x14ac:dyDescent="0.45">
      <c r="C49" s="6" t="s">
        <v>28</v>
      </c>
      <c r="D49" s="15">
        <v>720000</v>
      </c>
      <c r="E49" s="15">
        <v>720000</v>
      </c>
      <c r="F49" s="15">
        <v>720000</v>
      </c>
      <c r="G49" s="15">
        <v>720000</v>
      </c>
      <c r="H49" s="7">
        <v>720000</v>
      </c>
    </row>
    <row r="50" spans="3:9" x14ac:dyDescent="0.45">
      <c r="C50" s="6" t="s">
        <v>29</v>
      </c>
      <c r="D50" s="15">
        <v>600000</v>
      </c>
      <c r="E50" s="16">
        <v>600000</v>
      </c>
      <c r="F50" s="16">
        <v>500000</v>
      </c>
      <c r="G50" s="16">
        <v>400000</v>
      </c>
      <c r="H50" s="17">
        <v>400000</v>
      </c>
      <c r="I50" t="s">
        <v>68</v>
      </c>
    </row>
    <row r="51" spans="3:9" x14ac:dyDescent="0.45">
      <c r="C51" s="6" t="s">
        <v>26</v>
      </c>
      <c r="D51" s="15">
        <f>SUM(D49:D50)</f>
        <v>1320000</v>
      </c>
      <c r="E51" s="15">
        <f t="shared" ref="E51:H51" si="8">SUM(E49:E50)</f>
        <v>1320000</v>
      </c>
      <c r="F51" s="15">
        <f t="shared" si="8"/>
        <v>1220000</v>
      </c>
      <c r="G51" s="15">
        <f t="shared" si="8"/>
        <v>1120000</v>
      </c>
      <c r="H51" s="7">
        <f t="shared" si="8"/>
        <v>1120000</v>
      </c>
    </row>
    <row r="52" spans="3:9" x14ac:dyDescent="0.45">
      <c r="C52" s="6" t="s">
        <v>30</v>
      </c>
      <c r="D52" s="15"/>
      <c r="E52" s="16"/>
      <c r="F52" s="16"/>
      <c r="G52" s="16"/>
      <c r="H52" s="17"/>
    </row>
    <row r="53" spans="3:9" x14ac:dyDescent="0.45">
      <c r="C53" s="6" t="s">
        <v>31</v>
      </c>
      <c r="D53" s="15">
        <v>300000</v>
      </c>
      <c r="E53" s="15">
        <v>300000</v>
      </c>
      <c r="F53" s="15">
        <v>300000</v>
      </c>
      <c r="G53" s="15">
        <v>300000</v>
      </c>
      <c r="H53" s="7">
        <v>300000</v>
      </c>
    </row>
    <row r="54" spans="3:9" x14ac:dyDescent="0.45">
      <c r="C54" s="6" t="s">
        <v>32</v>
      </c>
      <c r="D54" s="15">
        <v>200000</v>
      </c>
      <c r="E54" s="15">
        <v>200000</v>
      </c>
      <c r="F54" s="15">
        <v>200000</v>
      </c>
      <c r="G54" s="15">
        <v>200000</v>
      </c>
      <c r="H54" s="7">
        <v>200000</v>
      </c>
    </row>
    <row r="55" spans="3:9" x14ac:dyDescent="0.45">
      <c r="C55" s="6" t="s">
        <v>33</v>
      </c>
      <c r="D55" s="15">
        <v>240000</v>
      </c>
      <c r="E55" s="15">
        <v>240000</v>
      </c>
      <c r="F55" s="15">
        <v>240000</v>
      </c>
      <c r="G55" s="15">
        <v>240000</v>
      </c>
      <c r="H55" s="7">
        <v>240000</v>
      </c>
    </row>
    <row r="56" spans="3:9" x14ac:dyDescent="0.45">
      <c r="C56" s="6" t="s">
        <v>34</v>
      </c>
      <c r="D56" s="15">
        <v>360000</v>
      </c>
      <c r="E56" s="15">
        <v>360000</v>
      </c>
      <c r="F56" s="15">
        <v>360000</v>
      </c>
      <c r="G56" s="15">
        <v>360000</v>
      </c>
      <c r="H56" s="7">
        <v>360000</v>
      </c>
    </row>
    <row r="57" spans="3:9" x14ac:dyDescent="0.45">
      <c r="C57" s="6" t="s">
        <v>26</v>
      </c>
      <c r="D57" s="15">
        <f>SUM(D53:D56)</f>
        <v>1100000</v>
      </c>
      <c r="E57" s="15">
        <f t="shared" ref="E57:H57" si="9">SUM(E53:E56)</f>
        <v>1100000</v>
      </c>
      <c r="F57" s="15">
        <f t="shared" si="9"/>
        <v>1100000</v>
      </c>
      <c r="G57" s="15">
        <f t="shared" si="9"/>
        <v>1100000</v>
      </c>
      <c r="H57" s="7">
        <f t="shared" si="9"/>
        <v>1100000</v>
      </c>
    </row>
    <row r="58" spans="3:9" x14ac:dyDescent="0.45">
      <c r="C58" s="6"/>
      <c r="D58" s="15"/>
      <c r="E58" s="16"/>
      <c r="F58" s="16"/>
      <c r="G58" s="16"/>
      <c r="H58" s="17"/>
    </row>
    <row r="59" spans="3:9" x14ac:dyDescent="0.45">
      <c r="C59" s="6" t="s">
        <v>40</v>
      </c>
      <c r="D59" s="15">
        <f>+D47+D51+D57</f>
        <v>7020000</v>
      </c>
      <c r="E59" s="15">
        <f t="shared" ref="E59:H59" si="10">+E47+E51+E57</f>
        <v>7020000</v>
      </c>
      <c r="F59" s="15">
        <f t="shared" si="10"/>
        <v>6920000</v>
      </c>
      <c r="G59" s="15">
        <f t="shared" si="10"/>
        <v>6820000</v>
      </c>
      <c r="H59" s="7">
        <f t="shared" si="10"/>
        <v>6820000</v>
      </c>
    </row>
    <row r="60" spans="3:9" x14ac:dyDescent="0.45">
      <c r="C60" s="6" t="s">
        <v>45</v>
      </c>
      <c r="D60" s="18">
        <f>+D38-D59</f>
        <v>2280000</v>
      </c>
      <c r="E60" s="18">
        <f t="shared" ref="E60:H60" si="11">+E38-E59</f>
        <v>1880000</v>
      </c>
      <c r="F60" s="18">
        <f t="shared" si="11"/>
        <v>1380000</v>
      </c>
      <c r="G60" s="18">
        <f t="shared" si="11"/>
        <v>1320000</v>
      </c>
      <c r="H60" s="7">
        <f t="shared" si="11"/>
        <v>1080000</v>
      </c>
      <c r="I60" t="s">
        <v>69</v>
      </c>
    </row>
    <row r="61" spans="3:9" x14ac:dyDescent="0.45">
      <c r="C61" s="10" t="s">
        <v>35</v>
      </c>
      <c r="D61" s="19">
        <v>2000000</v>
      </c>
      <c r="E61" s="20">
        <v>1500000</v>
      </c>
      <c r="F61" s="20">
        <v>1300000</v>
      </c>
      <c r="G61" s="20">
        <v>1250000</v>
      </c>
      <c r="H61" s="21">
        <v>1250000</v>
      </c>
    </row>
  </sheetData>
  <phoneticPr fontId="1"/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risa yamasaki</dc:creator>
  <cp:lastModifiedBy>risa yamasaki</cp:lastModifiedBy>
  <cp:lastPrinted>2019-04-03T20:19:39Z</cp:lastPrinted>
  <dcterms:created xsi:type="dcterms:W3CDTF">2019-01-19T04:10:25Z</dcterms:created>
  <dcterms:modified xsi:type="dcterms:W3CDTF">2019-04-10T00:12:38Z</dcterms:modified>
</cp:coreProperties>
</file>